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defaultThemeVersion="124226"/>
  <xr:revisionPtr revIDLastSave="61" documentId="8_{FF6C0563-EB1D-47D4-96E5-20048CC7AFAE}" xr6:coauthVersionLast="47" xr6:coauthVersionMax="47" xr10:uidLastSave="{79624DB1-528A-4BDA-9943-877C12E14AE9}"/>
  <bookViews>
    <workbookView xWindow="-120" yWindow="-16320" windowWidth="29040" windowHeight="15720" tabRatio="635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E8" i="16"/>
  <c r="D24" i="16"/>
  <c r="E24" i="16" s="1"/>
  <c r="D23" i="16"/>
  <c r="E23" i="16" s="1"/>
  <c r="E22" i="16"/>
  <c r="E10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<sst xmlns="http://schemas.openxmlformats.org/spreadsheetml/2006/main" count="38" uniqueCount="35">
  <si>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</si>
  <si>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</si>
  <si>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</si>
  <si>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</si>
  <si>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</si>
  <si>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</si>
  <si>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</si>
  <si>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</si>
  <si>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</si>
  <si>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</si>
  <si>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</si>
  <si>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</si>
  <si>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</si>
  <si>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</si>
  <si>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</si>
  <si>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</si>
  <si>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</si>
  <si>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</si>
  <si>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</si>
  <si>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</si>
  <si>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</si>
  <si>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</si>
  <si>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</si>
  <si>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</si>
  <si>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</si>
  <si>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</si>
  <si>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</si>
  <si>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</si>
  <si>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</si>
  <si>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>B.  Fideiussione, emessa e firmata digitalmente, gestita mediante</t>
    </r>
    <r>
      <rPr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>verifica telematica sul sito internet dell'emittente</t>
    </r>
    <r>
      <rPr>
        <sz val="10"/>
        <color rgb="FF00B050"/>
        <rFont val="Calibri"/>
        <family val="2"/>
        <scheme val="minor"/>
      </rPr>
      <t xml:space="preserve"> </t>
    </r>
  </si>
  <si>
    <t>Sistemi di gestione per la Sicurezza delle Informazioni: ISO 27001</t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</si>
  <si>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</si>
  <si>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28.1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</si>
  <si>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28.1 del Capitolato d'oneri (NB: il valore è indicato preventivamente a solo titolo di esempio)</t>
    </r>
  </si>
  <si>
    <t>Importo finale garanzia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</si>
</sst>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9" fillId="0" borderId="0" xfId="0" applyFont="1" applyAlignment="1">
      <alignment vertical="center"/>
    </xf>
    <xf numFmtId="165" fontId="15" fillId="0" borderId="0" xfId="0" applyNumberFormat="1" applyFont="1"/>
    <xf numFmtId="0" fontId="15" fillId="0" borderId="0" xfId="0" applyFont="1"/>
    <xf numFmtId="9" fontId="22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0" borderId="2" xfId="2" applyFont="1" applyFill="1" applyBorder="1" applyAlignment="1" applyProtection="1">
      <alignment horizontal="center" vertical="center"/>
      <protection locked="0"/>
    </xf>
    <xf numFmtId="44" fontId="6" fillId="0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abSelected="1"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3" customFormat="1" ht="31.5" customHeight="1" x14ac:dyDescent="0.35">
      <c r="C4" s="28" t="s">
        <v>16</v>
      </c>
      <c r="D4" s="28"/>
    </row>
    <row r="5" spans="1:4" s="23" customFormat="1" ht="31.5" customHeight="1" x14ac:dyDescent="0.35">
      <c r="C5" s="28" t="s">
        <v>17</v>
      </c>
      <c r="D5" s="28"/>
    </row>
    <row r="6" spans="1:4" s="23" customFormat="1" ht="31.5" customHeight="1" x14ac:dyDescent="0.35">
      <c r="C6" s="28" t="s">
        <v>18</v>
      </c>
      <c r="D6" s="28"/>
    </row>
    <row r="7" spans="1:4" x14ac:dyDescent="0.35">
      <c r="C7" s="29"/>
      <c r="D7" s="29"/>
    </row>
    <row r="8" spans="1:4" x14ac:dyDescent="0.35">
      <c r="C8" s="28" t="s">
        <v>19</v>
      </c>
      <c r="D8" s="28"/>
    </row>
    <row r="9" spans="1:4" ht="34.5" customHeight="1" x14ac:dyDescent="0.35">
      <c r="C9" s="20" t="s">
        <v>20</v>
      </c>
      <c r="D9" s="19" t="s">
        <v>26</v>
      </c>
    </row>
    <row r="10" spans="1:4" ht="34.5" customHeight="1" x14ac:dyDescent="0.35">
      <c r="C10" s="21" t="s">
        <v>21</v>
      </c>
      <c r="D10" s="19" t="s">
        <v>22</v>
      </c>
    </row>
    <row r="11" spans="1:4" ht="34.5" customHeight="1" x14ac:dyDescent="0.35">
      <c r="C11" s="22" t="s">
        <v>23</v>
      </c>
      <c r="D11" s="19" t="s">
        <v>24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opLeftCell="A8" zoomScaleNormal="100" zoomScaleSheetLayoutView="97" workbookViewId="0">
      <selection activeCell="L26" sqref="L26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40" t="s">
        <v>11</v>
      </c>
      <c r="C3" s="40"/>
      <c r="D3" s="40"/>
      <c r="E3" s="40"/>
      <c r="F3" s="1"/>
    </row>
    <row r="4" spans="1:13" ht="28.5" customHeight="1" x14ac:dyDescent="0.35">
      <c r="B4" s="53" t="s">
        <v>12</v>
      </c>
      <c r="C4" s="54"/>
      <c r="D4" s="54"/>
      <c r="E4" s="55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56"/>
      <c r="B6" s="8" t="s">
        <v>5</v>
      </c>
      <c r="C6" s="3">
        <v>0.3</v>
      </c>
      <c r="D6" s="6" t="s">
        <v>25</v>
      </c>
      <c r="E6" s="57">
        <f>IF(D7="s",C7,IF(D6="s",C6,0))</f>
        <v>0</v>
      </c>
      <c r="F6" s="1"/>
    </row>
    <row r="7" spans="1:13" ht="26" x14ac:dyDescent="0.35">
      <c r="A7" s="56"/>
      <c r="B7" s="8" t="s">
        <v>6</v>
      </c>
      <c r="C7" s="3">
        <v>0.5</v>
      </c>
      <c r="D7" s="6" t="s">
        <v>25</v>
      </c>
      <c r="E7" s="58"/>
      <c r="F7" s="1"/>
    </row>
    <row r="8" spans="1:13" ht="75" customHeight="1" x14ac:dyDescent="0.35">
      <c r="B8" s="8" t="s">
        <v>29</v>
      </c>
      <c r="C8" s="3">
        <v>0.1</v>
      </c>
      <c r="D8" s="6" t="s">
        <v>25</v>
      </c>
      <c r="E8" s="9">
        <f>IF(D8="s",C8,0)</f>
        <v>0</v>
      </c>
      <c r="F8" s="24"/>
      <c r="G8" s="25"/>
      <c r="H8" s="26"/>
      <c r="I8" s="26"/>
      <c r="J8" s="26"/>
      <c r="K8" s="26"/>
      <c r="L8" s="26"/>
    </row>
    <row r="9" spans="1:13" x14ac:dyDescent="0.35">
      <c r="B9" s="12" t="s">
        <v>7</v>
      </c>
      <c r="C9" s="13"/>
      <c r="D9" s="14"/>
      <c r="E9" s="15"/>
      <c r="F9" s="59"/>
      <c r="G9" s="60"/>
      <c r="H9" s="60"/>
      <c r="I9" s="60"/>
      <c r="J9" s="60"/>
      <c r="K9" s="60"/>
      <c r="L9" s="60"/>
      <c r="M9" s="60"/>
    </row>
    <row r="10" spans="1:13" ht="40.5" customHeight="1" x14ac:dyDescent="0.35">
      <c r="A10" s="10"/>
      <c r="B10" s="8" t="s">
        <v>30</v>
      </c>
      <c r="C10" s="27">
        <v>0.2</v>
      </c>
      <c r="D10" s="6" t="s">
        <v>25</v>
      </c>
      <c r="E10" s="9">
        <f>IF(D10="s",C10,0)</f>
        <v>0</v>
      </c>
      <c r="F10" s="59"/>
      <c r="G10" s="60"/>
      <c r="H10" s="60"/>
      <c r="I10" s="60"/>
      <c r="J10" s="60"/>
      <c r="K10" s="60"/>
      <c r="L10" s="60"/>
      <c r="M10" s="60"/>
    </row>
    <row r="11" spans="1:13" ht="43.5" customHeight="1" x14ac:dyDescent="0.35">
      <c r="B11" s="37" t="s">
        <v>4</v>
      </c>
      <c r="C11" s="38"/>
      <c r="D11" s="39">
        <f>IFERROR(1-(1-E6)*(1-E8)*(1-E10),1-(1-E6)*(1-E10))</f>
        <v>0</v>
      </c>
      <c r="E11" s="39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40" t="s">
        <v>8</v>
      </c>
      <c r="C14" s="40"/>
      <c r="D14" s="40"/>
      <c r="E14" s="40"/>
    </row>
    <row r="15" spans="1:13" ht="29" customHeight="1" x14ac:dyDescent="0.35">
      <c r="B15" s="47" t="s">
        <v>31</v>
      </c>
      <c r="C15" s="48"/>
      <c r="D15" s="49">
        <v>241965.72</v>
      </c>
      <c r="E15" s="50"/>
      <c r="F15" s="35"/>
      <c r="G15" s="36"/>
      <c r="H15" s="36"/>
      <c r="I15" s="36"/>
      <c r="J15" s="36"/>
      <c r="K15" s="36"/>
      <c r="L15" s="36"/>
      <c r="M15" s="36"/>
    </row>
    <row r="16" spans="1:13" x14ac:dyDescent="0.35">
      <c r="B16" s="51" t="s">
        <v>9</v>
      </c>
      <c r="C16" s="52"/>
      <c r="D16" s="33">
        <f>ROUND((1-$D$11)*$D15,0)</f>
        <v>241966</v>
      </c>
      <c r="E16" s="33"/>
    </row>
    <row r="19" spans="2:6" ht="31.5" customHeight="1" x14ac:dyDescent="0.35">
      <c r="B19" s="40" t="s">
        <v>27</v>
      </c>
      <c r="C19" s="41"/>
      <c r="D19" s="41"/>
      <c r="E19" s="42"/>
      <c r="F19" s="16"/>
    </row>
    <row r="20" spans="2:6" ht="61.5" customHeight="1" x14ac:dyDescent="0.35">
      <c r="B20" s="43" t="s">
        <v>32</v>
      </c>
      <c r="C20" s="44"/>
      <c r="D20" s="45">
        <v>1000000</v>
      </c>
      <c r="E20" s="46"/>
      <c r="F20" s="4"/>
    </row>
    <row r="21" spans="2:6" ht="44.25" customHeight="1" x14ac:dyDescent="0.35">
      <c r="B21" s="34" t="s">
        <v>33</v>
      </c>
      <c r="C21" s="34"/>
      <c r="D21" s="7">
        <v>0.24</v>
      </c>
      <c r="E21" s="17"/>
      <c r="F21" s="4"/>
    </row>
    <row r="22" spans="2:6" ht="29.25" customHeight="1" x14ac:dyDescent="0.35">
      <c r="B22" s="34" t="s">
        <v>10</v>
      </c>
      <c r="C22" s="34"/>
      <c r="D22" s="27">
        <v>0.1</v>
      </c>
      <c r="E22" s="2">
        <f>D22*D$20</f>
        <v>100000</v>
      </c>
      <c r="F22" s="4"/>
    </row>
    <row r="23" spans="2:6" ht="29.25" customHeight="1" x14ac:dyDescent="0.35">
      <c r="B23" s="34" t="s">
        <v>13</v>
      </c>
      <c r="C23" s="34"/>
      <c r="D23" s="9">
        <f>IF(D21&gt;10%,MIN(D21-10%,10%),0%)</f>
        <v>0.1</v>
      </c>
      <c r="E23" s="2">
        <f>D23*D$20</f>
        <v>100000</v>
      </c>
    </row>
    <row r="24" spans="2:6" ht="29.25" customHeight="1" x14ac:dyDescent="0.35">
      <c r="B24" s="34" t="s">
        <v>14</v>
      </c>
      <c r="C24" s="34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35">
      <c r="B25" s="30" t="s">
        <v>28</v>
      </c>
      <c r="C25" s="30"/>
      <c r="D25" s="31">
        <f>SUM(E22:E24)</f>
        <v>279999.99999999994</v>
      </c>
      <c r="E25" s="31"/>
    </row>
    <row r="26" spans="2:6" ht="30" customHeight="1" x14ac:dyDescent="0.35">
      <c r="B26" s="32" t="s">
        <v>34</v>
      </c>
      <c r="C26" s="32"/>
      <c r="D26" s="33">
        <f>ROUND((1-$D$11)*$D25,0)</f>
        <v>280000</v>
      </c>
      <c r="E26" s="33"/>
    </row>
  </sheetData>
  <sheetProtection algorithmName="SHA-512" hashValue="xxfIqQdo7wfR86YjZbz7fsjNPubq9pjbEgQdTg8c5E5avG+0WDns/4DuhX35esWVCUG0ByLiQyWzhYX6WV9Abg==" saltValue="zskjXaFEW7x2HUT+rOO4AA==" spinCount="100000" sheet="1" objects="1" scenarios="1"/>
  <mergeCells count="24">
    <mergeCell ref="B3:E3"/>
    <mergeCell ref="B4:E4"/>
    <mergeCell ref="A6:A7"/>
    <mergeCell ref="E6:E7"/>
    <mergeCell ref="F9:M10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25:C25"/>
    <mergeCell ref="D25:E25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2025-12-11T14:48:16Z</dcterms:created>
  <dcterms:modified xsi:type="dcterms:W3CDTF">2025-12-11T14:50:03Z</dcterms:modified>
</cp:coreProperties>
</file>